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40" windowHeight="12585"/>
  </bookViews>
  <sheets>
    <sheet name="Feuerwehr" sheetId="2" r:id="rId1"/>
  </sheets>
  <definedNames>
    <definedName name="_xlnm.Print_Area" localSheetId="0">Feuerwehr!$A$1:$D$160</definedName>
    <definedName name="Telefon" localSheetId="0">Feuerwehr!#REF!</definedName>
  </definedNames>
  <calcPr calcId="145621"/>
</workbook>
</file>

<file path=xl/calcChain.xml><?xml version="1.0" encoding="utf-8"?>
<calcChain xmlns="http://schemas.openxmlformats.org/spreadsheetml/2006/main">
  <c r="D76" i="2" l="1"/>
  <c r="D94" i="2"/>
  <c r="B29" i="2"/>
  <c r="B30" i="2"/>
  <c r="D33" i="2"/>
  <c r="D84" i="2"/>
  <c r="D95" i="2"/>
  <c r="D29" i="2"/>
  <c r="D32" i="2"/>
  <c r="D41" i="2"/>
  <c r="D67" i="2"/>
  <c r="D90" i="2"/>
  <c r="D89" i="2"/>
  <c r="D88" i="2"/>
  <c r="D87" i="2"/>
  <c r="D86" i="2"/>
  <c r="D85" i="2"/>
  <c r="D92" i="2"/>
  <c r="D91" i="2"/>
  <c r="D82" i="2"/>
  <c r="D83" i="2"/>
  <c r="D81" i="2"/>
  <c r="D77" i="2"/>
  <c r="D78" i="2"/>
  <c r="D79" i="2"/>
  <c r="D80" i="2"/>
  <c r="D75" i="2"/>
  <c r="D59" i="2"/>
  <c r="D68" i="2"/>
  <c r="D66" i="2"/>
  <c r="D65" i="2"/>
  <c r="D61" i="2"/>
  <c r="D71" i="2"/>
  <c r="D28" i="2"/>
  <c r="D60" i="2"/>
  <c r="D58" i="2"/>
  <c r="D57" i="2"/>
  <c r="D56" i="2"/>
  <c r="D69" i="2"/>
  <c r="B28" i="2"/>
  <c r="D55" i="2"/>
  <c r="B26" i="2"/>
  <c r="D42" i="2"/>
  <c r="D26" i="2"/>
  <c r="D62" i="2"/>
  <c r="D63" i="2"/>
  <c r="D64" i="2"/>
  <c r="D49" i="2"/>
  <c r="D48" i="2"/>
  <c r="D47" i="2"/>
  <c r="D50" i="2"/>
  <c r="D52" i="2"/>
  <c r="D27" i="2"/>
  <c r="D46" i="2"/>
  <c r="D70" i="2"/>
  <c r="C28" i="2"/>
  <c r="C31" i="2"/>
  <c r="D51" i="2"/>
  <c r="B27" i="2"/>
</calcChain>
</file>

<file path=xl/sharedStrings.xml><?xml version="1.0" encoding="utf-8"?>
<sst xmlns="http://schemas.openxmlformats.org/spreadsheetml/2006/main" count="86" uniqueCount="82">
  <si>
    <t>Kostenzusammenstellung</t>
  </si>
  <si>
    <t>Anzahl</t>
  </si>
  <si>
    <t>AfU</t>
  </si>
  <si>
    <t>Schadenfall-Nr.</t>
  </si>
  <si>
    <t>Datum Einsatz</t>
  </si>
  <si>
    <t>ja/nein</t>
  </si>
  <si>
    <t>Kosten</t>
  </si>
  <si>
    <t>Tanklöschfahrzeug &lt; 12 t (CHF 250.00 pauschal pro Einsatz)</t>
  </si>
  <si>
    <t>Brandschutzausrüstung (CHF 150.00 pauschal pro Einsatz)</t>
  </si>
  <si>
    <t>Filtermasken mit Filter (CHF 150.00 pauschal pro Einsatz)</t>
  </si>
  <si>
    <t>Atemschutzgeräte (CHF 250.00 pauschal pro Einsatz)</t>
  </si>
  <si>
    <t>Spritzschutzanzug (CHF 250.00 pauschal pro Einsatz)</t>
  </si>
  <si>
    <t>Vollschutzanzug (CHF 500.00 pauschal pro Einsatz)</t>
  </si>
  <si>
    <t>Tanklöschfahrzeug &gt; 12 t (CHF 350.00 pauschal pro Einsatz)</t>
  </si>
  <si>
    <t>Pionierfahrzeug (CHF 350.00 pauschal pro Einsatz)</t>
  </si>
  <si>
    <t>ABC-Fahrzeug (CHF 1'000.00 pauschal pro Einsatz)</t>
  </si>
  <si>
    <t>Deko-Fahrzeug (CHF 800.00 pauschal pro Einsatz)</t>
  </si>
  <si>
    <t>Mannschaftstransporter (CHF 150.00 pauschal pro Einsatz)</t>
  </si>
  <si>
    <t>Mehrzweckfahrzeug (CHF 150.00 pauschal pro Einsatz)</t>
  </si>
  <si>
    <t>Autodrehleiter/Hubretter (CHF 350.00 pauschal pro Einsatz)</t>
  </si>
  <si>
    <t>Materialanhänger (CHF 50.00 pauschal pro Einsatz)</t>
  </si>
  <si>
    <t>Motorspritze (CHF 50.00 pauschal pro Einsatz)</t>
  </si>
  <si>
    <t>Notstromgerät (CHF 50.00 pauschal pro Einsatz)</t>
  </si>
  <si>
    <t>Kettensäge (CHF 50.00 pauschal pro Einsatz)</t>
  </si>
  <si>
    <t>Lüfter (CHF 50.00 pauschal pro Einsatz)</t>
  </si>
  <si>
    <t>weitere Gerätschaften (CHF 50.00 pauschal pro Einsatz)</t>
  </si>
  <si>
    <t>Messgeräte (CHF 50.00 pauschal pro Einsatz)</t>
  </si>
  <si>
    <t>Nachweispapier (CHF 50.00 pauschal pro Einsatz)</t>
  </si>
  <si>
    <t>Prüfröhrchen (CHF 50.00 pauschal pro Stück und Einsatz)</t>
  </si>
  <si>
    <t>Auffangbehälter (CHF 150.00 pauschal pro Stück und Einsatz)</t>
  </si>
  <si>
    <t>Dichtkissen (CHF 150.00 pauschal pro Stück und Einsatz)</t>
  </si>
  <si>
    <t>Armaturen (CHF 150.00 pauschal pro Stück und Einsatz)</t>
  </si>
  <si>
    <t>Gesamttotal zugunsten SGV</t>
  </si>
  <si>
    <t>Summe "Fahrzeuge und Anhänger" zugunsten AfU</t>
  </si>
  <si>
    <t>Summe "Fahrzeuge und Anhänger" zugunsten SGV</t>
  </si>
  <si>
    <t>Allgemeine Angaben</t>
  </si>
  <si>
    <t>Gesamttotal zugunsten AfU</t>
  </si>
  <si>
    <t>Aufwand Amt für Umwelt (CHF 500.00 pauschal pro Einsatz)</t>
  </si>
  <si>
    <t>Summe "Schutzausrüstung" zugunsten AfU</t>
  </si>
  <si>
    <t>Personalaufwand der Einsatzkräfte</t>
  </si>
  <si>
    <t>Summe "Personalaufwand der Einsatzkräfte" zugunsten AfU</t>
  </si>
  <si>
    <t>Summe "Personalaufwand der Einsatzkräfte"</t>
  </si>
  <si>
    <t>Summe "Schutzausrüstung"</t>
  </si>
  <si>
    <t>Summe Fahrzeuge und Anhänger</t>
  </si>
  <si>
    <t>Summe "Gerätschaften und Zubehör"</t>
  </si>
  <si>
    <t>ABC-Wehr</t>
  </si>
  <si>
    <t>SGV</t>
  </si>
  <si>
    <t>Summe "Gerätschaften und Zubehör" zugunsten AfU</t>
  </si>
  <si>
    <t>WU-Ölsperre Aare/Emme (CHF 3500.00 pauschal pro Einsatz)</t>
  </si>
  <si>
    <t>WU-Bachsperrenelemente (CHF 150.00 pauschal pro Einsatz)</t>
  </si>
  <si>
    <t>Einsatzleiterin / Einsatzleiter</t>
  </si>
  <si>
    <t>Kommandantin / Kommandant</t>
  </si>
  <si>
    <t>E-Mail Kommandantin / Kommandant</t>
  </si>
  <si>
    <t>Telefon-Nr. Kommandantin / Kommandant</t>
  </si>
  <si>
    <t>Absperrmaterial (CHF 50.00 pauschal pro Einsatz)</t>
  </si>
  <si>
    <t>Gesamttotal (wird dem Verursacher in Rechnung gestellt)</t>
  </si>
  <si>
    <t>Zu beachten: die Felder mit hellgrüner Farbe sind auszufüllen (meist mit ja oder nein)</t>
  </si>
  <si>
    <r>
      <t xml:space="preserve">Anzahl AdF </t>
    </r>
    <r>
      <rPr>
        <sz val="10"/>
        <color indexed="10"/>
        <rFont val="Arial"/>
        <family val="2"/>
      </rPr>
      <t>(in Feld die Personenzahl einfügen)</t>
    </r>
  </si>
  <si>
    <r>
      <t xml:space="preserve">Schutzausrüstung </t>
    </r>
    <r>
      <rPr>
        <sz val="10"/>
        <color indexed="10"/>
        <rFont val="Arial"/>
        <family val="2"/>
      </rPr>
      <t>(in Erfassungsfeld ja oder nein eintragen)</t>
    </r>
  </si>
  <si>
    <r>
      <t xml:space="preserve">Fahrzeuge und Anhänger </t>
    </r>
    <r>
      <rPr>
        <sz val="10"/>
        <color indexed="10"/>
        <rFont val="Arial"/>
        <family val="2"/>
      </rPr>
      <t>(ja oder nein eintragen)</t>
    </r>
  </si>
  <si>
    <r>
      <t>Oelbindemittel für Strassenbereich (CHF 28.00 pro 20 kg Sack)</t>
    </r>
    <r>
      <rPr>
        <sz val="10"/>
        <color indexed="10"/>
        <rFont val="Arial"/>
        <family val="2"/>
      </rPr>
      <t xml:space="preserve"> 
in Spalte Anzahl Säcke eintragen</t>
    </r>
  </si>
  <si>
    <r>
      <t>Oelbindemittel für Wassereinsatz (CHF 45.00 pro 7 kg Sack)</t>
    </r>
    <r>
      <rPr>
        <sz val="10"/>
        <color indexed="10"/>
        <rFont val="Arial"/>
        <family val="2"/>
      </rPr>
      <t xml:space="preserve">
in Spalte Anzahl Säcke eintragen</t>
    </r>
  </si>
  <si>
    <r>
      <t xml:space="preserve">Chemikalienbinder (CHF 49.00 pro 10 kg Sack) 
</t>
    </r>
    <r>
      <rPr>
        <sz val="10"/>
        <color indexed="10"/>
        <rFont val="Arial"/>
        <family val="2"/>
      </rPr>
      <t>in Spalte Anzahl Säcke eintragen</t>
    </r>
  </si>
  <si>
    <r>
      <t xml:space="preserve">Schaummittel (CHF 6.00 pro kg) </t>
    </r>
    <r>
      <rPr>
        <sz val="10"/>
        <color indexed="10"/>
        <rFont val="Arial"/>
        <family val="2"/>
      </rPr>
      <t>in Spalte Anzahl kg einfügen</t>
    </r>
  </si>
  <si>
    <t>Adresse / Einsatzort</t>
  </si>
  <si>
    <t>Gesamttotal zugunsten Feuerwehr</t>
  </si>
  <si>
    <t>Summe "Personalaufwand der Einsatzkräfte" zugunsten Feuerwehr</t>
  </si>
  <si>
    <t>Summe "Schutzausrüstung" zugunsten Feuerwehr</t>
  </si>
  <si>
    <t>Summe "Fahrzeuge und Anhänger" zugunsten Feuerwehr</t>
  </si>
  <si>
    <t>Summe "Gerätschaften und Zubehör" zugunsten Feuerwehr</t>
  </si>
  <si>
    <t>Spezialfahrzeuge (CHF 350.00 pauschal pro Einsatz)</t>
  </si>
  <si>
    <t>Hochleistungslüfter MGV (CHF 500.00 pauschal pro Einsatz)</t>
  </si>
  <si>
    <r>
      <t xml:space="preserve">Vergütung CHF 60.00 pro Std. </t>
    </r>
    <r>
      <rPr>
        <sz val="10"/>
        <color indexed="10"/>
        <rFont val="Arial"/>
        <family val="2"/>
      </rPr>
      <t>(in Feld Summe aller Stunden eintragen)</t>
    </r>
  </si>
  <si>
    <t>Einsatzleitfahrzeug KEL (CHF 500.00 pauschal pro Einsatz)</t>
  </si>
  <si>
    <r>
      <t xml:space="preserve">Gerätschaften und Zubehör </t>
    </r>
    <r>
      <rPr>
        <sz val="10"/>
        <color indexed="10"/>
        <rFont val="Arial"/>
        <family val="2"/>
      </rPr>
      <t>(ja, nein oder Anzahl eintragen)</t>
    </r>
  </si>
  <si>
    <t>Pumpensysteme etc. (CHF 150.00 pauschal pro Stk./Einsatz)</t>
  </si>
  <si>
    <t>Tauchpumpe (CHF 150.00 pauschal pro Einsatz)</t>
  </si>
  <si>
    <r>
      <t xml:space="preserve">Verpflegung CHF 23.00 pro AdF </t>
    </r>
    <r>
      <rPr>
        <sz val="10"/>
        <color indexed="10"/>
        <rFont val="Arial"/>
        <family val="2"/>
      </rPr>
      <t>(in Feld Anzahl Verpflegungen eintragen)</t>
    </r>
  </si>
  <si>
    <t>Feuerwehr</t>
  </si>
  <si>
    <t>PLZ / Ort</t>
  </si>
  <si>
    <t>Telefon-Nr. Einsatzleiterin / Einsatzleiter</t>
  </si>
  <si>
    <t>Diverses (z.B. Gummihandschuhe, andere Oelbindemittel etc.) in separater Liste aufführen und Betrag in Kolonne ganz rechts selber einsetzen)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</si>
</sst>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0"/>
      <name val="Arial"/>
      <family val="2"/>
    </font>
    <font>
      <sz val="10"/>
      <name val="Arial"/>
      <family val="2"/>
    </font>
    <font>
      <sz val="10"/>
      <color indexed="10"/>
      <name val="Arial"/>
      <family val="2"/>
    </font>
    <font>
      <sz val="10"/>
      <color indexed="10"/>
      <name val="Arial"/>
      <family val="2"/>
    </font>
    <font>
      <sz val="10"/>
      <color indexed="10"/>
      <name val="Arial"/>
      <family val="2"/>
    </font>
    <font>
      <b/>
      <sz val="10"/>
      <color theme="1"/>
      <name val="Arial"/>
      <family val="2"/>
    </font>
    <font>
      <sz val="10"/>
      <color theme="1"/>
      <name val="Arial"/>
      <family val="2"/>
    </font>
    <font>
      <b/>
      <sz val="10"/>
      <color theme="0"/>
      <name val="Arial"/>
      <family val="2"/>
    </font>
    <font>
      <sz val="10"/>
      <color rgb="FFFF0000"/>
      <name val="Arial"/>
      <family val="2"/>
    </font>
    <font>
      <sz val="10"/>
      <color theme="0"/>
      <name val="Arial"/>
      <family val="2"/>
    </font>
  </fonts>
  <fills count="10">
    <fill>
      <patternFill patternType="none"/>
    </fill>
    <fill>
      <patternFill patternType="gray125"/>
    </fill>
    <fill>
      <patternFill patternType="solid">
        <fgColor theme="3"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6"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1">
    <xf numFmtId="0" fontId="0" fillId="0" borderId="0" xfId="0"/>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6" fillId="0" borderId="0" xfId="0" applyFont="1" applyBorder="1" applyAlignment="1">
      <alignment wrapText="1"/>
    </xf>
    <xf numFmtId="0" fontId="7" fillId="0" borderId="0" xfId="0" applyFont="1" applyBorder="1"/>
    <xf numFmtId="0" fontId="7" fillId="0" borderId="0" xfId="0" applyFont="1"/>
    <xf numFmtId="0" fontId="6" fillId="0" borderId="0" xfId="0" applyFont="1" applyBorder="1" applyAlignment="1">
      <alignment horizontal="center" wrapText="1"/>
    </xf>
    <xf numFmtId="0" fontId="7" fillId="0" borderId="0" xfId="0" applyFont="1" applyBorder="1" applyAlignment="1">
      <alignment horizontal="center"/>
    </xf>
    <xf numFmtId="0" fontId="6" fillId="0" borderId="0" xfId="0" applyFont="1" applyBorder="1" applyAlignment="1">
      <alignment horizontal="left" wrapText="1"/>
    </xf>
    <xf numFmtId="0" fontId="7" fillId="0" borderId="0" xfId="0" applyFont="1" applyBorder="1" applyAlignment="1">
      <alignment horizontal="left"/>
    </xf>
    <xf numFmtId="0" fontId="7" fillId="0" borderId="1" xfId="0" applyFont="1" applyFill="1" applyBorder="1" applyAlignment="1">
      <alignment wrapText="1"/>
    </xf>
    <xf numFmtId="0" fontId="6" fillId="0" borderId="0" xfId="0" applyFont="1" applyFill="1" applyBorder="1" applyAlignment="1">
      <alignment wrapText="1"/>
    </xf>
    <xf numFmtId="0" fontId="7" fillId="0" borderId="0" xfId="0" applyFont="1" applyFill="1" applyBorder="1" applyAlignment="1">
      <alignment wrapText="1"/>
    </xf>
    <xf numFmtId="0" fontId="6" fillId="2" borderId="1" xfId="0" applyFont="1" applyFill="1" applyBorder="1" applyAlignment="1">
      <alignment wrapText="1"/>
    </xf>
    <xf numFmtId="0" fontId="7" fillId="0" borderId="1" xfId="0" applyFont="1" applyBorder="1" applyAlignment="1">
      <alignment wrapText="1"/>
    </xf>
    <xf numFmtId="4" fontId="7" fillId="0" borderId="1" xfId="0" applyNumberFormat="1" applyFont="1" applyBorder="1" applyAlignment="1">
      <alignment wrapText="1"/>
    </xf>
    <xf numFmtId="4" fontId="7" fillId="0" borderId="1" xfId="0" applyNumberFormat="1" applyFont="1" applyBorder="1"/>
    <xf numFmtId="0" fontId="1" fillId="3" borderId="1" xfId="0" applyFont="1" applyFill="1" applyBorder="1" applyAlignment="1">
      <alignment wrapText="1"/>
    </xf>
    <xf numFmtId="4" fontId="1" fillId="3" borderId="1" xfId="0" applyNumberFormat="1" applyFont="1" applyFill="1" applyBorder="1" applyAlignment="1">
      <alignment wrapText="1"/>
    </xf>
    <xf numFmtId="0" fontId="1" fillId="0" borderId="1" xfId="0" quotePrefix="1" applyFont="1" applyFill="1" applyBorder="1" applyAlignment="1">
      <alignment wrapText="1"/>
    </xf>
    <xf numFmtId="4" fontId="1" fillId="0" borderId="1" xfId="0" applyNumberFormat="1" applyFont="1" applyFill="1" applyBorder="1"/>
    <xf numFmtId="4" fontId="1" fillId="4" borderId="1" xfId="0" applyNumberFormat="1" applyFont="1" applyFill="1" applyBorder="1" applyAlignment="1">
      <alignment wrapText="1"/>
    </xf>
    <xf numFmtId="4" fontId="2" fillId="0" borderId="1" xfId="0" applyNumberFormat="1" applyFont="1" applyFill="1" applyBorder="1"/>
    <xf numFmtId="4" fontId="1" fillId="5" borderId="1" xfId="0" applyNumberFormat="1" applyFont="1" applyFill="1" applyBorder="1"/>
    <xf numFmtId="4" fontId="8" fillId="6" borderId="1" xfId="0" applyNumberFormat="1" applyFont="1" applyFill="1" applyBorder="1"/>
    <xf numFmtId="0" fontId="1" fillId="0" borderId="0" xfId="0" applyFont="1" applyFill="1" applyBorder="1" applyAlignment="1">
      <alignment wrapText="1"/>
    </xf>
    <xf numFmtId="4" fontId="1" fillId="0" borderId="0" xfId="0" applyNumberFormat="1" applyFont="1" applyFill="1" applyBorder="1"/>
    <xf numFmtId="0" fontId="6" fillId="2" borderId="1" xfId="0" applyFont="1" applyFill="1" applyBorder="1" applyAlignment="1">
      <alignment horizontal="center"/>
    </xf>
    <xf numFmtId="3" fontId="7" fillId="7" borderId="1" xfId="0" applyNumberFormat="1" applyFont="1" applyFill="1" applyBorder="1"/>
    <xf numFmtId="4" fontId="7" fillId="7" borderId="1" xfId="0" applyNumberFormat="1" applyFont="1" applyFill="1" applyBorder="1"/>
    <xf numFmtId="4" fontId="7" fillId="5" borderId="1" xfId="0" applyNumberFormat="1" applyFont="1" applyFill="1" applyBorder="1"/>
    <xf numFmtId="4" fontId="6" fillId="3" borderId="1" xfId="0" applyNumberFormat="1" applyFont="1" applyFill="1" applyBorder="1"/>
    <xf numFmtId="4" fontId="6" fillId="5" borderId="1" xfId="0" applyNumberFormat="1" applyFont="1" applyFill="1" applyBorder="1"/>
    <xf numFmtId="4" fontId="6" fillId="0" borderId="0" xfId="0" applyNumberFormat="1" applyFont="1" applyFill="1" applyBorder="1"/>
    <xf numFmtId="0" fontId="6" fillId="8" borderId="1" xfId="0" applyFont="1" applyFill="1" applyBorder="1" applyAlignment="1">
      <alignment horizontal="center"/>
    </xf>
    <xf numFmtId="0" fontId="7" fillId="7" borderId="1" xfId="0" applyFont="1" applyFill="1" applyBorder="1" applyAlignment="1">
      <alignment horizontal="center"/>
    </xf>
    <xf numFmtId="4" fontId="7" fillId="3" borderId="1" xfId="0" applyNumberFormat="1" applyFont="1" applyFill="1" applyBorder="1" applyAlignment="1">
      <alignment horizontal="right"/>
    </xf>
    <xf numFmtId="4" fontId="7" fillId="0" borderId="0" xfId="0" applyNumberFormat="1" applyFont="1"/>
    <xf numFmtId="4" fontId="7" fillId="5" borderId="1" xfId="0" applyNumberFormat="1" applyFont="1" applyFill="1" applyBorder="1" applyAlignment="1">
      <alignment horizontal="right"/>
    </xf>
    <xf numFmtId="4" fontId="7" fillId="0" borderId="0" xfId="0" applyNumberFormat="1" applyFont="1" applyFill="1" applyBorder="1"/>
    <xf numFmtId="4" fontId="7" fillId="4" borderId="1" xfId="0" applyNumberFormat="1" applyFont="1" applyFill="1" applyBorder="1" applyAlignment="1">
      <alignment horizontal="right"/>
    </xf>
    <xf numFmtId="4" fontId="6" fillId="4" borderId="1" xfId="0" applyNumberFormat="1" applyFont="1" applyFill="1" applyBorder="1"/>
    <xf numFmtId="0" fontId="7" fillId="0" borderId="0" xfId="0" applyFont="1" applyFill="1" applyBorder="1" applyAlignment="1">
      <alignment horizontal="center"/>
    </xf>
    <xf numFmtId="4" fontId="7" fillId="0" borderId="0" xfId="0" applyNumberFormat="1" applyFont="1" applyBorder="1" applyAlignment="1">
      <alignment horizontal="right"/>
    </xf>
    <xf numFmtId="0" fontId="7" fillId="7" borderId="2" xfId="0" applyFont="1" applyFill="1" applyBorder="1" applyAlignment="1">
      <alignment horizontal="center"/>
    </xf>
    <xf numFmtId="4" fontId="7" fillId="3" borderId="2" xfId="0" applyNumberFormat="1" applyFont="1" applyFill="1" applyBorder="1" applyAlignment="1">
      <alignment horizontal="right"/>
    </xf>
    <xf numFmtId="4" fontId="7" fillId="5" borderId="2" xfId="0" applyNumberFormat="1" applyFont="1" applyFill="1" applyBorder="1" applyAlignment="1">
      <alignment horizontal="right"/>
    </xf>
    <xf numFmtId="0" fontId="6" fillId="0" borderId="0" xfId="0" applyFont="1" applyAlignment="1">
      <alignment wrapText="1"/>
    </xf>
    <xf numFmtId="4" fontId="7" fillId="7" borderId="2" xfId="0" applyNumberFormat="1" applyFont="1" applyFill="1" applyBorder="1" applyAlignment="1">
      <alignment horizontal="right"/>
    </xf>
    <xf numFmtId="0" fontId="7" fillId="7" borderId="5" xfId="0" applyFont="1" applyFill="1" applyBorder="1" applyAlignment="1">
      <alignment horizontal="left" wrapText="1"/>
    </xf>
    <xf numFmtId="0" fontId="7" fillId="7" borderId="6" xfId="0" applyFont="1" applyFill="1" applyBorder="1" applyAlignment="1">
      <alignment horizontal="left" wrapText="1"/>
    </xf>
    <xf numFmtId="0" fontId="7" fillId="7" borderId="7" xfId="0" applyFont="1" applyFill="1" applyBorder="1" applyAlignment="1">
      <alignment horizontal="left" wrapText="1"/>
    </xf>
    <xf numFmtId="0" fontId="7" fillId="0" borderId="5" xfId="0" applyFont="1" applyBorder="1" applyAlignment="1">
      <alignment wrapText="1"/>
    </xf>
    <xf numFmtId="0" fontId="7" fillId="0" borderId="7" xfId="0" applyFont="1" applyBorder="1" applyAlignment="1">
      <alignment wrapText="1"/>
    </xf>
    <xf numFmtId="0" fontId="6" fillId="2" borderId="1" xfId="0" applyFont="1" applyFill="1" applyBorder="1" applyAlignment="1">
      <alignment wrapText="1"/>
    </xf>
    <xf numFmtId="0" fontId="6" fillId="5" borderId="1" xfId="0" applyFont="1" applyFill="1" applyBorder="1" applyAlignment="1">
      <alignment wrapText="1"/>
    </xf>
    <xf numFmtId="0" fontId="6" fillId="3" borderId="5" xfId="0" applyFont="1" applyFill="1" applyBorder="1" applyAlignment="1">
      <alignment wrapText="1"/>
    </xf>
    <xf numFmtId="0" fontId="6" fillId="3" borderId="6" xfId="0" applyFont="1" applyFill="1" applyBorder="1" applyAlignment="1">
      <alignment wrapText="1"/>
    </xf>
    <xf numFmtId="0" fontId="6" fillId="3" borderId="7" xfId="0" applyFont="1" applyFill="1" applyBorder="1" applyAlignment="1">
      <alignment wrapText="1"/>
    </xf>
    <xf numFmtId="0" fontId="6" fillId="4" borderId="5" xfId="0" applyFont="1" applyFill="1" applyBorder="1" applyAlignment="1">
      <alignment wrapText="1"/>
    </xf>
    <xf numFmtId="0" fontId="6" fillId="4" borderId="6" xfId="0" applyFont="1" applyFill="1" applyBorder="1" applyAlignment="1">
      <alignment wrapText="1"/>
    </xf>
    <xf numFmtId="0" fontId="6" fillId="4" borderId="7" xfId="0" applyFont="1" applyFill="1" applyBorder="1" applyAlignment="1">
      <alignment wrapText="1"/>
    </xf>
    <xf numFmtId="0" fontId="6" fillId="8" borderId="1" xfId="0" applyFont="1" applyFill="1" applyBorder="1" applyAlignment="1">
      <alignment wrapText="1"/>
    </xf>
    <xf numFmtId="0" fontId="7" fillId="0" borderId="6" xfId="0" applyFont="1" applyBorder="1" applyAlignment="1">
      <alignment wrapText="1"/>
    </xf>
    <xf numFmtId="0" fontId="7" fillId="0" borderId="1" xfId="0" applyFont="1" applyBorder="1" applyAlignment="1">
      <alignment wrapText="1"/>
    </xf>
    <xf numFmtId="0" fontId="2" fillId="0" borderId="5" xfId="0" applyFont="1" applyBorder="1" applyAlignment="1">
      <alignment wrapText="1"/>
    </xf>
    <xf numFmtId="0" fontId="9" fillId="0" borderId="7" xfId="0" applyFont="1" applyBorder="1" applyAlignment="1">
      <alignment wrapText="1"/>
    </xf>
    <xf numFmtId="0" fontId="2" fillId="0" borderId="7" xfId="0" applyFont="1" applyBorder="1" applyAlignment="1">
      <alignment wrapText="1"/>
    </xf>
    <xf numFmtId="0" fontId="7" fillId="7" borderId="1" xfId="0" applyFont="1" applyFill="1" applyBorder="1" applyAlignment="1">
      <alignment horizontal="left" wrapText="1"/>
    </xf>
    <xf numFmtId="0" fontId="1" fillId="4" borderId="1" xfId="0" applyFont="1" applyFill="1" applyBorder="1" applyAlignment="1">
      <alignment wrapText="1"/>
    </xf>
    <xf numFmtId="0" fontId="8" fillId="6" borderId="1" xfId="0" applyFont="1" applyFill="1" applyBorder="1" applyAlignment="1">
      <alignment wrapText="1"/>
    </xf>
    <xf numFmtId="0" fontId="7" fillId="0" borderId="5" xfId="0" applyFont="1" applyBorder="1" applyAlignment="1">
      <alignment horizontal="left" wrapText="1"/>
    </xf>
    <xf numFmtId="0" fontId="7" fillId="0" borderId="6" xfId="0" applyFont="1" applyBorder="1" applyAlignment="1">
      <alignment horizontal="left" wrapText="1"/>
    </xf>
    <xf numFmtId="0" fontId="7" fillId="0" borderId="7" xfId="0" applyFont="1" applyBorder="1" applyAlignment="1">
      <alignment horizontal="left" wrapText="1"/>
    </xf>
    <xf numFmtId="0" fontId="1" fillId="5" borderId="1" xfId="0" applyFont="1" applyFill="1" applyBorder="1" applyAlignment="1">
      <alignment wrapText="1"/>
    </xf>
    <xf numFmtId="0" fontId="7" fillId="0" borderId="3" xfId="0" applyFont="1" applyBorder="1" applyAlignment="1">
      <alignment wrapText="1"/>
    </xf>
    <xf numFmtId="0" fontId="7" fillId="0" borderId="4" xfId="0" applyFont="1" applyBorder="1" applyAlignment="1">
      <alignment wrapText="1"/>
    </xf>
    <xf numFmtId="0" fontId="9" fillId="9" borderId="0" xfId="0" applyFont="1" applyFill="1" applyBorder="1" applyAlignment="1">
      <alignment wrapText="1"/>
    </xf>
    <xf numFmtId="0" fontId="10" fillId="9" borderId="0" xfId="0" applyFont="1" applyFill="1" applyBorder="1" applyAlignment="1">
      <alignment wrapText="1"/>
    </xf>
    <xf numFmtId="0" fontId="9" fillId="0" borderId="5" xfId="0" applyFont="1" applyBorder="1" applyAlignment="1">
      <alignment wrapText="1"/>
    </xf>
    <xf numFmtId="0" fontId="2" fillId="0" borderId="6" xfId="0" applyFont="1" applyBorder="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809625</xdr:colOff>
      <xdr:row>0</xdr:row>
      <xdr:rowOff>0</xdr:rowOff>
    </xdr:from>
    <xdr:to>
      <xdr:col>3</xdr:col>
      <xdr:colOff>752475</xdr:colOff>
      <xdr:row>0</xdr:row>
      <xdr:rowOff>180975</xdr:rowOff>
    </xdr:to>
    <xdr:pic>
      <xdr:nvPicPr>
        <xdr:cNvPr id="2565" name="Grafik 6" descr="Kanton_sw_bi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125" y="0"/>
          <a:ext cx="15144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132</xdr:row>
      <xdr:rowOff>123825</xdr:rowOff>
    </xdr:from>
    <xdr:to>
      <xdr:col>3</xdr:col>
      <xdr:colOff>657225</xdr:colOff>
      <xdr:row>158</xdr:row>
      <xdr:rowOff>152400</xdr:rowOff>
    </xdr:to>
    <xdr:grpSp>
      <xdr:nvGrpSpPr>
        <xdr:cNvPr id="2566" name="Gruppieren 4"/>
        <xdr:cNvGrpSpPr>
          <a:grpSpLocks/>
        </xdr:cNvGrpSpPr>
      </xdr:nvGrpSpPr>
      <xdr:grpSpPr bwMode="auto">
        <a:xfrm>
          <a:off x="0" y="24571325"/>
          <a:ext cx="5086350" cy="4293658"/>
          <a:chOff x="0" y="21275677"/>
          <a:chExt cx="5086350" cy="4293656"/>
        </a:xfrm>
      </xdr:grpSpPr>
      <xdr:sp macro="" textlink="">
        <xdr:nvSpPr>
          <xdr:cNvPr id="2574" name="Rectangle 16"/>
          <xdr:cNvSpPr>
            <a:spLocks noChangeArrowheads="1"/>
          </xdr:cNvSpPr>
        </xdr:nvSpPr>
        <xdr:spPr bwMode="auto">
          <a:xfrm>
            <a:off x="0" y="21275677"/>
            <a:ext cx="5086350" cy="4293656"/>
          </a:xfrm>
          <a:prstGeom prst="rect">
            <a:avLst/>
          </a:prstGeom>
          <a:solidFill>
            <a:srgbClr val="FFFFFF"/>
          </a:solidFill>
          <a:ln w="9525">
            <a:solidFill>
              <a:srgbClr val="000000"/>
            </a:solidFill>
            <a:miter lim="800000"/>
            <a:headEnd/>
            <a:tailEnd/>
          </a:ln>
          <a:effectLst>
            <a:outerShdw dist="107763" dir="18900000" algn="ctr" rotWithShape="0">
              <a:srgbClr val="808080"/>
            </a:outerShdw>
          </a:effectLst>
        </xdr:spPr>
      </xdr:sp>
      <xdr:sp macro="" textlink="">
        <xdr:nvSpPr>
          <xdr:cNvPr id="12" name="Text Box 18"/>
          <xdr:cNvSpPr txBox="1">
            <a:spLocks noChangeArrowheads="1"/>
          </xdr:cNvSpPr>
        </xdr:nvSpPr>
        <xdr:spPr bwMode="auto">
          <a:xfrm>
            <a:off x="95250" y="21323920"/>
            <a:ext cx="4914900" cy="4235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2000" tIns="72000" rIns="72000" bIns="72000" anchor="t"/>
          <a:lstStyle/>
          <a:p>
            <a:pPr algn="l" rtl="0">
              <a:defRPr sz="1000"/>
            </a:pPr>
            <a:r>
              <a:rPr lang="de-CH" sz="800" b="1" i="0" u="none" strike="noStrike" baseline="0">
                <a:solidFill>
                  <a:srgbClr val="000000"/>
                </a:solidFill>
                <a:latin typeface="Arial" panose="020B0604020202020204" pitchFamily="34" charset="0"/>
                <a:cs typeface="Arial" panose="020B0604020202020204" pitchFamily="34" charset="0"/>
              </a:rPr>
              <a:t>Ablauf der Rechnungstellung für ABC-Einsätze:</a:t>
            </a:r>
            <a:endParaRPr lang="de-CH" sz="8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de-CH" sz="800" b="0" i="0" u="none" strike="noStrike" baseline="0">
              <a:solidFill>
                <a:srgbClr val="000000"/>
              </a:solidFill>
              <a:latin typeface="Arial" panose="020B0604020202020204" pitchFamily="34" charset="0"/>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de-CH" sz="800" b="0" i="0" u="none" strike="noStrike" baseline="0">
                <a:solidFill>
                  <a:srgbClr val="000000"/>
                </a:solidFill>
                <a:latin typeface="Arial" panose="020B0604020202020204" pitchFamily="34" charset="0"/>
                <a:ea typeface="+mn-ea"/>
                <a:cs typeface="Arial" panose="020B0604020202020204" pitchFamily="34" charset="0"/>
              </a:rPr>
              <a:t>Gemäss § 19 der Verordnung über den Kantonalen Schadendienst tragen die Verursacher die Kosten für Bekämpfungs- und Sanierungsmassnahmen. Dazu gehören insbesondere Auslagen für Verbrauchsmaterial, Personalkosten sowie für Entschädigung von Gerätschaften und Fahrzeugen. Die Kostenaufstellung ist im Anhang der Verordnung geregelt. Rechnungsstellung an die Verursacher sowie Inkasso besorgt das Amt für Umwelt.</a:t>
            </a:r>
            <a:r>
              <a:rPr lang="de-CH" sz="800" b="0" i="0" baseline="0">
                <a:effectLst/>
                <a:latin typeface="Arial" panose="020B0604020202020204" pitchFamily="34" charset="0"/>
                <a:ea typeface="+mn-ea"/>
                <a:cs typeface="Arial" panose="020B0604020202020204" pitchFamily="34" charset="0"/>
              </a:rPr>
              <a:t> </a:t>
            </a:r>
            <a:endParaRPr lang="de-CH" sz="800">
              <a:effectLst/>
              <a:latin typeface="Arial" panose="020B0604020202020204" pitchFamily="34" charset="0"/>
              <a:cs typeface="Arial" panose="020B0604020202020204" pitchFamily="34" charset="0"/>
            </a:endParaRPr>
          </a:p>
          <a:p>
            <a:pPr algn="l" rtl="0">
              <a:defRPr sz="1000"/>
            </a:pPr>
            <a:endParaRPr lang="de-CH" sz="8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800" b="0" i="0" u="none" strike="noStrike" baseline="0">
                <a:solidFill>
                  <a:srgbClr val="000000"/>
                </a:solidFill>
                <a:latin typeface="Arial" panose="020B0604020202020204" pitchFamily="34" charset="0"/>
                <a:cs typeface="Arial" panose="020B0604020202020204" pitchFamily="34" charset="0"/>
              </a:rPr>
              <a:t>Die Einsatzleiter füllen das vorliegende ABC Verrechnungsformular aus (hellgrüne Felder meist mit "ja" oder "nein") und stellen dieses samt Einzahlungsschein, Soldkarte und Einsatzrapport innerhalb von </a:t>
            </a:r>
            <a:r>
              <a:rPr lang="de-CH" sz="800" b="1" i="0" u="none" strike="noStrike" baseline="0">
                <a:solidFill>
                  <a:srgbClr val="000000"/>
                </a:solidFill>
                <a:latin typeface="Arial" panose="020B0604020202020204" pitchFamily="34" charset="0"/>
                <a:cs typeface="Arial" panose="020B0604020202020204" pitchFamily="34" charset="0"/>
              </a:rPr>
              <a:t>zwei Arbeitstagen </a:t>
            </a:r>
            <a:r>
              <a:rPr lang="de-CH" sz="800" b="0" i="0" u="none" strike="noStrike" baseline="0">
                <a:solidFill>
                  <a:srgbClr val="000000"/>
                </a:solidFill>
                <a:latin typeface="Arial" panose="020B0604020202020204" pitchFamily="34" charset="0"/>
                <a:cs typeface="Arial" panose="020B0604020202020204" pitchFamily="34" charset="0"/>
              </a:rPr>
              <a:t>der Solothurnischen Gebäudeversicherung (SGV, Baselstrasse 40, 4500 Solothurn) zu. Die Weiterleitung an das Amt für Umwelt (AfU, Kant. Schadendienst, Werkhofstrasse 5, 4509 Solothurn) erfolgt nach Kontrolle der Kostenaufstellung. Rechnungen werden nur bezahlt, wenn die Unterlagen vollständig vorliegen und die Aufwände plausibel und verhältnismässig sind.</a:t>
            </a:r>
          </a:p>
          <a:p>
            <a:pPr algn="l" rtl="0">
              <a:defRPr sz="1000"/>
            </a:pPr>
            <a:endParaRPr lang="de-CH" sz="8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800" b="0" i="0" u="none" strike="noStrike" baseline="0">
                <a:solidFill>
                  <a:srgbClr val="000000"/>
                </a:solidFill>
                <a:latin typeface="Arial" panose="020B0604020202020204" pitchFamily="34" charset="0"/>
                <a:cs typeface="Arial" panose="020B0604020202020204" pitchFamily="34" charset="0"/>
              </a:rPr>
              <a:t>Verspätete Aufwandsforderungen der Feuerwehren können deshalb nicht mehr vergütet werden, weil die Rechnungsabwicklung rasch zu erfolgen hat und der Verursacher Anspruch auf eine baldige Zustellung der Forderungen hat. Dies lässt dem Rechnungsempfänger genügend Zeit, allfällige Rechtsmittel ergreifen zu können. Es wird eine Frist zur Rechnungsstellung von zwei Monaten ab Ereignisdatum vorgesehen.</a:t>
            </a:r>
          </a:p>
          <a:p>
            <a:pPr algn="l" rtl="0">
              <a:defRPr sz="1000"/>
            </a:pPr>
            <a:endParaRPr lang="de-CH" sz="8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800" b="0" i="0" u="none" strike="noStrike" baseline="0">
                <a:solidFill>
                  <a:srgbClr val="000000"/>
                </a:solidFill>
                <a:latin typeface="Arial" panose="020B0604020202020204" pitchFamily="34" charset="0"/>
                <a:cs typeface="Arial" panose="020B0604020202020204" pitchFamily="34" charset="0"/>
              </a:rPr>
              <a:t>Das AfU stellt den Verursachern der Schadenfälle für sämtliche Einsatzkosten sowie für die Bewältigungs- und Sanierungsmassnahmen eine Rechnung zu. Fahrzeuge und Geräte dürfen nur aufgeführt werden, wenn sie zur Bewältigung des Schadenereignisses tatsächlich erforderlich waren!</a:t>
            </a:r>
          </a:p>
          <a:p>
            <a:pPr algn="l" rtl="0">
              <a:defRPr sz="1000"/>
            </a:pPr>
            <a:endParaRPr lang="de-CH" sz="8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800" b="0" i="0" u="none" strike="noStrike" baseline="0">
                <a:solidFill>
                  <a:srgbClr val="000000"/>
                </a:solidFill>
                <a:latin typeface="Arial" panose="020B0604020202020204" pitchFamily="34" charset="0"/>
                <a:cs typeface="Arial" panose="020B0604020202020204" pitchFamily="34" charset="0"/>
              </a:rPr>
              <a:t>Nicht aufgeführtes Verbrauchsmaterial kann in einer separaten Liste aufgeführt und der Gesamtbetrag in der letzten Spalte auf Seite 2 aufgeführt werden. </a:t>
            </a:r>
          </a:p>
          <a:p>
            <a:pPr algn="l" rtl="0">
              <a:defRPr sz="1000"/>
            </a:pPr>
            <a:endParaRPr lang="de-CH" sz="8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de-CH" sz="800" b="1"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800" b="1" i="0" u="none" strike="noStrike" baseline="0">
                <a:solidFill>
                  <a:srgbClr val="000000"/>
                </a:solidFill>
                <a:latin typeface="Arial" panose="020B0604020202020204" pitchFamily="34" charset="0"/>
                <a:cs typeface="Arial" panose="020B0604020202020204" pitchFamily="34" charset="0"/>
              </a:rPr>
              <a:t>Rechnungstellung für Aufwendungen Dritter</a:t>
            </a:r>
            <a:endParaRPr lang="de-CH" sz="8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de-CH" sz="8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800" b="0" i="0" u="none" strike="noStrike" baseline="0">
                <a:solidFill>
                  <a:srgbClr val="000000"/>
                </a:solidFill>
                <a:latin typeface="Arial" panose="020B0604020202020204" pitchFamily="34" charset="0"/>
                <a:cs typeface="Arial" panose="020B0604020202020204" pitchFamily="34" charset="0"/>
              </a:rPr>
              <a:t>Falls Spezialfirmen (z.B. Sonderabfallentsorger, Deponien, Saugwagenunternehmen, Geologen etc.) beigezogen worden sind, so haben diese "Dritte" die Aufwände direkt beim AfU in Rechnung zu stellen. Dabei sollen Einsatzort sowie Datum und wenn möglich die Schaden-Nr. vermerkt werden. Diese Rechnungen sind innert Wochenfrist dem Amt für Umwelt zuzustellen. </a:t>
            </a:r>
          </a:p>
        </xdr:txBody>
      </xdr:sp>
    </xdr:grpSp>
    <xdr:clientData/>
  </xdr:twoCellAnchor>
  <xdr:twoCellAnchor>
    <xdr:from>
      <xdr:col>0</xdr:col>
      <xdr:colOff>0</xdr:colOff>
      <xdr:row>0</xdr:row>
      <xdr:rowOff>0</xdr:rowOff>
    </xdr:from>
    <xdr:to>
      <xdr:col>0</xdr:col>
      <xdr:colOff>2524125</xdr:colOff>
      <xdr:row>2</xdr:row>
      <xdr:rowOff>28575</xdr:rowOff>
    </xdr:to>
    <xdr:sp macro="" textlink="">
      <xdr:nvSpPr>
        <xdr:cNvPr id="2567" name="AutoShape 272"/>
        <xdr:cNvSpPr>
          <a:spLocks noChangeAspect="1" noChangeArrowheads="1" noTextEdit="1"/>
        </xdr:cNvSpPr>
      </xdr:nvSpPr>
      <xdr:spPr bwMode="auto">
        <a:xfrm>
          <a:off x="0" y="0"/>
          <a:ext cx="25241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0</xdr:col>
      <xdr:colOff>1695450</xdr:colOff>
      <xdr:row>5</xdr:row>
      <xdr:rowOff>47625</xdr:rowOff>
    </xdr:to>
    <xdr:pic>
      <xdr:nvPicPr>
        <xdr:cNvPr id="2568" name="Grafik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954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101</xdr:row>
      <xdr:rowOff>76200</xdr:rowOff>
    </xdr:from>
    <xdr:to>
      <xdr:col>1</xdr:col>
      <xdr:colOff>238125</xdr:colOff>
      <xdr:row>116</xdr:row>
      <xdr:rowOff>57150</xdr:rowOff>
    </xdr:to>
    <xdr:pic>
      <xdr:nvPicPr>
        <xdr:cNvPr id="2569" name="Grafik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9392900"/>
          <a:ext cx="3238500" cy="2409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116</xdr:row>
      <xdr:rowOff>142875</xdr:rowOff>
    </xdr:from>
    <xdr:to>
      <xdr:col>1</xdr:col>
      <xdr:colOff>219075</xdr:colOff>
      <xdr:row>131</xdr:row>
      <xdr:rowOff>114300</xdr:rowOff>
    </xdr:to>
    <xdr:pic>
      <xdr:nvPicPr>
        <xdr:cNvPr id="2570" name="Grafik 1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1888450"/>
          <a:ext cx="3219450" cy="2400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95</xdr:row>
      <xdr:rowOff>133350</xdr:rowOff>
    </xdr:from>
    <xdr:to>
      <xdr:col>3</xdr:col>
      <xdr:colOff>752475</xdr:colOff>
      <xdr:row>100</xdr:row>
      <xdr:rowOff>104775</xdr:rowOff>
    </xdr:to>
    <xdr:sp macro="" textlink="">
      <xdr:nvSpPr>
        <xdr:cNvPr id="2571" name="Rectangle 16"/>
        <xdr:cNvSpPr>
          <a:spLocks noChangeArrowheads="1"/>
        </xdr:cNvSpPr>
      </xdr:nvSpPr>
      <xdr:spPr bwMode="auto">
        <a:xfrm>
          <a:off x="0" y="18478500"/>
          <a:ext cx="5181600" cy="781050"/>
        </a:xfrm>
        <a:prstGeom prst="rect">
          <a:avLst/>
        </a:prstGeom>
        <a:solidFill>
          <a:srgbClr val="FFFFFF"/>
        </a:solidFill>
        <a:ln w="9525">
          <a:solidFill>
            <a:srgbClr val="000000"/>
          </a:solidFill>
          <a:miter lim="800000"/>
          <a:headEnd/>
          <a:tailEnd/>
        </a:ln>
        <a:effectLst>
          <a:outerShdw dist="107763" dir="18900000" sx="999" sy="999" algn="ctr" rotWithShape="0">
            <a:srgbClr val="808080"/>
          </a:outerShdw>
        </a:effectLst>
      </xdr:spPr>
    </xdr:sp>
    <xdr:clientData/>
  </xdr:twoCellAnchor>
  <xdr:twoCellAnchor>
    <xdr:from>
      <xdr:col>0</xdr:col>
      <xdr:colOff>95250</xdr:colOff>
      <xdr:row>95</xdr:row>
      <xdr:rowOff>146442</xdr:rowOff>
    </xdr:from>
    <xdr:to>
      <xdr:col>3</xdr:col>
      <xdr:colOff>719667</xdr:colOff>
      <xdr:row>100</xdr:row>
      <xdr:rowOff>104060</xdr:rowOff>
    </xdr:to>
    <xdr:sp macro="" textlink="">
      <xdr:nvSpPr>
        <xdr:cNvPr id="15" name="Text Box 18"/>
        <xdr:cNvSpPr txBox="1">
          <a:spLocks noChangeArrowheads="1"/>
        </xdr:cNvSpPr>
      </xdr:nvSpPr>
      <xdr:spPr bwMode="auto">
        <a:xfrm>
          <a:off x="95250" y="18333900"/>
          <a:ext cx="5053542" cy="777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2000" tIns="72000" rIns="72000" bIns="72000" anchor="t"/>
        <a:lstStyle/>
        <a:p>
          <a:pPr algn="l" rtl="0">
            <a:defRPr sz="1000"/>
          </a:pPr>
          <a:r>
            <a:rPr lang="de-CH" sz="800" b="1" i="0" u="none" strike="noStrike" baseline="0">
              <a:solidFill>
                <a:srgbClr val="000000"/>
              </a:solidFill>
              <a:latin typeface="Arial" panose="020B0604020202020204" pitchFamily="34" charset="0"/>
              <a:cs typeface="Arial" panose="020B0604020202020204" pitchFamily="34" charset="0"/>
            </a:rPr>
            <a:t>Bemerkung:</a:t>
          </a:r>
          <a:endParaRPr lang="de-CH" sz="8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de-CH" sz="800" b="0" i="0" u="none" strike="noStrike" baseline="0">
            <a:solidFill>
              <a:srgbClr val="000000"/>
            </a:solidFill>
            <a:latin typeface="Arial" panose="020B0604020202020204" pitchFamily="34" charset="0"/>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de-CH" sz="800" b="0" i="0" u="none" strike="noStrike" baseline="0">
              <a:solidFill>
                <a:srgbClr val="000000"/>
              </a:solidFill>
              <a:latin typeface="Arial" panose="020B0604020202020204" pitchFamily="34" charset="0"/>
              <a:ea typeface="+mn-ea"/>
              <a:cs typeface="Arial" panose="020B0604020202020204" pitchFamily="34" charset="0"/>
            </a:rPr>
            <a:t>Die Kostenauflistung ist nicht abschliessend. Weitere Kostenansätze finden sich im Anhang 1 der Schadendienstverordnung (Stand 1. Januar 2014). So u.a. Boot der Polizei Kanton Solothurn bzw. der Stadtpolizei Solothurn mit CHF 1'000.00 pauschal pro Einsatz. Diese sind separat in Rechnung zu stellen.</a:t>
          </a:r>
          <a:endParaRPr lang="de-CH" sz="8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0</xdr:colOff>
      <xdr:row>5</xdr:row>
      <xdr:rowOff>50800</xdr:rowOff>
    </xdr:from>
    <xdr:to>
      <xdr:col>3</xdr:col>
      <xdr:colOff>742950</xdr:colOff>
      <xdr:row>8</xdr:row>
      <xdr:rowOff>0</xdr:rowOff>
    </xdr:to>
    <xdr:sp macro="" textlink="">
      <xdr:nvSpPr>
        <xdr:cNvPr id="6" name="Textfeld 5"/>
        <xdr:cNvSpPr txBox="1"/>
      </xdr:nvSpPr>
      <xdr:spPr>
        <a:xfrm>
          <a:off x="0" y="946150"/>
          <a:ext cx="5149850" cy="520700"/>
        </a:xfrm>
        <a:prstGeom prst="rect">
          <a:avLst/>
        </a:prstGeom>
        <a:solidFill>
          <a:schemeClr val="lt1"/>
        </a:solidFill>
        <a:ln w="1587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CH" sz="2200" b="1">
              <a:latin typeface="Arial" panose="020B0604020202020204" pitchFamily="34" charset="0"/>
              <a:cs typeface="Arial" panose="020B0604020202020204" pitchFamily="34" charset="0"/>
            </a:rPr>
            <a:t>Verrechnungsformular ABC-Einsätze</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tabSelected="1" zoomScale="180" zoomScaleNormal="180" zoomScalePageLayoutView="120" workbookViewId="0">
      <selection activeCell="F9" sqref="F9"/>
    </sheetView>
  </sheetViews>
  <sheetFormatPr baseColWidth="10" defaultRowHeight="12.75" x14ac:dyDescent="0.2"/>
  <cols>
    <col min="1" max="1" width="45" style="47" customWidth="1"/>
    <col min="2" max="2" width="10" style="5" customWidth="1"/>
    <col min="3" max="6" width="11.42578125" style="5"/>
    <col min="7" max="7" width="17.7109375" style="5" customWidth="1"/>
    <col min="8" max="16384" width="11.42578125" style="5"/>
  </cols>
  <sheetData>
    <row r="1" spans="1:12" x14ac:dyDescent="0.2">
      <c r="A1" s="3"/>
      <c r="B1" s="4"/>
      <c r="C1" s="4"/>
      <c r="D1" s="1"/>
    </row>
    <row r="2" spans="1:12" x14ac:dyDescent="0.2">
      <c r="A2" s="3"/>
      <c r="B2" s="4"/>
      <c r="C2" s="4"/>
      <c r="D2" s="2"/>
    </row>
    <row r="3" spans="1:12" ht="10.5" customHeight="1" x14ac:dyDescent="0.2">
      <c r="A3" s="6"/>
      <c r="B3" s="7"/>
      <c r="C3" s="7"/>
      <c r="D3" s="7"/>
    </row>
    <row r="4" spans="1:12" ht="15" customHeight="1" x14ac:dyDescent="0.2">
      <c r="A4" s="8"/>
      <c r="B4" s="9"/>
      <c r="C4" s="9"/>
      <c r="D4" s="9"/>
      <c r="E4" s="9"/>
      <c r="F4" s="9"/>
      <c r="G4" s="9"/>
      <c r="H4" s="9"/>
      <c r="I4" s="9"/>
      <c r="J4" s="9"/>
      <c r="K4" s="9"/>
      <c r="L4" s="9"/>
    </row>
    <row r="10" spans="1:12" ht="15" customHeight="1" x14ac:dyDescent="0.2">
      <c r="A10" s="77" t="s">
        <v>56</v>
      </c>
      <c r="B10" s="78"/>
      <c r="C10" s="78"/>
      <c r="D10" s="78"/>
    </row>
    <row r="12" spans="1:12" ht="15" customHeight="1" x14ac:dyDescent="0.2">
      <c r="A12" s="54" t="s">
        <v>35</v>
      </c>
      <c r="B12" s="54"/>
      <c r="C12" s="54"/>
      <c r="D12" s="54"/>
    </row>
    <row r="13" spans="1:12" ht="15" customHeight="1" x14ac:dyDescent="0.2">
      <c r="A13" s="10" t="s">
        <v>3</v>
      </c>
      <c r="B13" s="68"/>
      <c r="C13" s="68"/>
      <c r="D13" s="68"/>
    </row>
    <row r="14" spans="1:12" ht="15" customHeight="1" x14ac:dyDescent="0.2">
      <c r="A14" s="10" t="s">
        <v>4</v>
      </c>
      <c r="B14" s="68"/>
      <c r="C14" s="68"/>
      <c r="D14" s="68"/>
    </row>
    <row r="15" spans="1:12" ht="15" customHeight="1" x14ac:dyDescent="0.2">
      <c r="A15" s="10" t="s">
        <v>64</v>
      </c>
      <c r="B15" s="68"/>
      <c r="C15" s="68"/>
      <c r="D15" s="68"/>
    </row>
    <row r="16" spans="1:12" ht="15" customHeight="1" x14ac:dyDescent="0.2">
      <c r="A16" s="10" t="s">
        <v>79</v>
      </c>
      <c r="B16" s="68"/>
      <c r="C16" s="68"/>
      <c r="D16" s="68"/>
    </row>
    <row r="17" spans="1:4" ht="15" customHeight="1" x14ac:dyDescent="0.2">
      <c r="A17" s="10" t="s">
        <v>50</v>
      </c>
      <c r="B17" s="68"/>
      <c r="C17" s="68"/>
      <c r="D17" s="68"/>
    </row>
    <row r="18" spans="1:4" ht="15" customHeight="1" x14ac:dyDescent="0.2">
      <c r="A18" s="10" t="s">
        <v>80</v>
      </c>
      <c r="B18" s="68"/>
      <c r="C18" s="68"/>
      <c r="D18" s="68"/>
    </row>
    <row r="19" spans="1:4" ht="15" customHeight="1" x14ac:dyDescent="0.2">
      <c r="A19" s="10" t="s">
        <v>78</v>
      </c>
      <c r="B19" s="68"/>
      <c r="C19" s="68"/>
      <c r="D19" s="68"/>
    </row>
    <row r="20" spans="1:4" ht="15" customHeight="1" x14ac:dyDescent="0.2">
      <c r="A20" s="10" t="s">
        <v>51</v>
      </c>
      <c r="B20" s="49"/>
      <c r="C20" s="50"/>
      <c r="D20" s="51"/>
    </row>
    <row r="21" spans="1:4" ht="15" customHeight="1" x14ac:dyDescent="0.2">
      <c r="A21" s="10" t="s">
        <v>52</v>
      </c>
      <c r="B21" s="68"/>
      <c r="C21" s="68"/>
      <c r="D21" s="68"/>
    </row>
    <row r="22" spans="1:4" ht="15" customHeight="1" x14ac:dyDescent="0.2">
      <c r="A22" s="10" t="s">
        <v>53</v>
      </c>
      <c r="B22" s="68"/>
      <c r="C22" s="68"/>
      <c r="D22" s="68"/>
    </row>
    <row r="23" spans="1:4" x14ac:dyDescent="0.2">
      <c r="A23" s="11"/>
      <c r="B23" s="12"/>
      <c r="C23" s="12"/>
      <c r="D23" s="12"/>
    </row>
    <row r="25" spans="1:4" ht="15" customHeight="1" x14ac:dyDescent="0.2">
      <c r="A25" s="13" t="s">
        <v>0</v>
      </c>
      <c r="B25" s="13" t="s">
        <v>45</v>
      </c>
      <c r="C25" s="13" t="s">
        <v>46</v>
      </c>
      <c r="D25" s="13" t="s">
        <v>2</v>
      </c>
    </row>
    <row r="26" spans="1:4" ht="15" customHeight="1" x14ac:dyDescent="0.2">
      <c r="A26" s="14" t="s">
        <v>41</v>
      </c>
      <c r="B26" s="15">
        <f>D41</f>
        <v>0</v>
      </c>
      <c r="C26" s="15">
        <v>0</v>
      </c>
      <c r="D26" s="16">
        <f>D42</f>
        <v>500</v>
      </c>
    </row>
    <row r="27" spans="1:4" ht="15" customHeight="1" x14ac:dyDescent="0.2">
      <c r="A27" s="14" t="s">
        <v>42</v>
      </c>
      <c r="B27" s="15">
        <f>D51</f>
        <v>0</v>
      </c>
      <c r="C27" s="15">
        <v>0</v>
      </c>
      <c r="D27" s="16">
        <f>D52</f>
        <v>0</v>
      </c>
    </row>
    <row r="28" spans="1:4" ht="15" customHeight="1" x14ac:dyDescent="0.2">
      <c r="A28" s="14" t="s">
        <v>43</v>
      </c>
      <c r="B28" s="15">
        <f>D69</f>
        <v>0</v>
      </c>
      <c r="C28" s="15">
        <f>D70</f>
        <v>0</v>
      </c>
      <c r="D28" s="16">
        <f>D71</f>
        <v>0</v>
      </c>
    </row>
    <row r="29" spans="1:4" ht="15" customHeight="1" x14ac:dyDescent="0.2">
      <c r="A29" s="14" t="s">
        <v>44</v>
      </c>
      <c r="B29" s="15">
        <f>D94</f>
        <v>0</v>
      </c>
      <c r="C29" s="15">
        <v>0</v>
      </c>
      <c r="D29" s="16">
        <f>D95</f>
        <v>0</v>
      </c>
    </row>
    <row r="30" spans="1:4" ht="15" customHeight="1" x14ac:dyDescent="0.2">
      <c r="A30" s="17" t="s">
        <v>65</v>
      </c>
      <c r="B30" s="18">
        <f>SUM(B26:B29)</f>
        <v>0</v>
      </c>
      <c r="C30" s="19"/>
      <c r="D30" s="20"/>
    </row>
    <row r="31" spans="1:4" ht="15" customHeight="1" x14ac:dyDescent="0.2">
      <c r="A31" s="69" t="s">
        <v>32</v>
      </c>
      <c r="B31" s="69"/>
      <c r="C31" s="21">
        <f>SUM(C26:C29)</f>
        <v>0</v>
      </c>
      <c r="D31" s="22"/>
    </row>
    <row r="32" spans="1:4" ht="15" customHeight="1" x14ac:dyDescent="0.2">
      <c r="A32" s="74" t="s">
        <v>36</v>
      </c>
      <c r="B32" s="74"/>
      <c r="C32" s="74"/>
      <c r="D32" s="23">
        <f>SUM(D26:D29)</f>
        <v>500</v>
      </c>
    </row>
    <row r="33" spans="1:5" ht="15" customHeight="1" x14ac:dyDescent="0.2">
      <c r="A33" s="70" t="s">
        <v>55</v>
      </c>
      <c r="B33" s="70"/>
      <c r="C33" s="70"/>
      <c r="D33" s="24">
        <f>SUM(B30,C31,D32)</f>
        <v>500</v>
      </c>
    </row>
    <row r="34" spans="1:5" ht="15" customHeight="1" x14ac:dyDescent="0.2">
      <c r="A34" s="25"/>
      <c r="B34" s="25"/>
      <c r="C34" s="25"/>
      <c r="D34" s="26"/>
    </row>
    <row r="36" spans="1:5" ht="15" customHeight="1" x14ac:dyDescent="0.2">
      <c r="A36" s="54" t="s">
        <v>39</v>
      </c>
      <c r="B36" s="54"/>
      <c r="C36" s="54"/>
      <c r="D36" s="27" t="s">
        <v>1</v>
      </c>
    </row>
    <row r="37" spans="1:5" ht="15" customHeight="1" x14ac:dyDescent="0.2">
      <c r="A37" s="52" t="s">
        <v>57</v>
      </c>
      <c r="B37" s="63"/>
      <c r="C37" s="53"/>
      <c r="D37" s="28"/>
    </row>
    <row r="38" spans="1:5" ht="15" customHeight="1" x14ac:dyDescent="0.2">
      <c r="A38" s="52" t="s">
        <v>72</v>
      </c>
      <c r="B38" s="63"/>
      <c r="C38" s="53"/>
      <c r="D38" s="29"/>
    </row>
    <row r="39" spans="1:5" ht="15" customHeight="1" x14ac:dyDescent="0.2">
      <c r="A39" s="71" t="s">
        <v>77</v>
      </c>
      <c r="B39" s="72"/>
      <c r="C39" s="73"/>
      <c r="D39" s="29"/>
    </row>
    <row r="40" spans="1:5" ht="15" customHeight="1" x14ac:dyDescent="0.2">
      <c r="A40" s="64" t="s">
        <v>37</v>
      </c>
      <c r="B40" s="64"/>
      <c r="C40" s="64"/>
      <c r="D40" s="30">
        <v>500</v>
      </c>
    </row>
    <row r="41" spans="1:5" ht="15" customHeight="1" x14ac:dyDescent="0.2">
      <c r="A41" s="56" t="s">
        <v>66</v>
      </c>
      <c r="B41" s="57"/>
      <c r="C41" s="58"/>
      <c r="D41" s="31">
        <f>(D39*23)+(D38*60)</f>
        <v>0</v>
      </c>
    </row>
    <row r="42" spans="1:5" ht="15" customHeight="1" x14ac:dyDescent="0.2">
      <c r="A42" s="55" t="s">
        <v>40</v>
      </c>
      <c r="B42" s="55"/>
      <c r="C42" s="55"/>
      <c r="D42" s="32">
        <f>D40</f>
        <v>500</v>
      </c>
    </row>
    <row r="43" spans="1:5" x14ac:dyDescent="0.2">
      <c r="A43" s="11"/>
      <c r="B43" s="11"/>
      <c r="C43" s="11"/>
      <c r="D43" s="33"/>
    </row>
    <row r="45" spans="1:5" ht="15" customHeight="1" x14ac:dyDescent="0.2">
      <c r="A45" s="62" t="s">
        <v>58</v>
      </c>
      <c r="B45" s="62"/>
      <c r="C45" s="34" t="s">
        <v>5</v>
      </c>
      <c r="D45" s="34" t="s">
        <v>6</v>
      </c>
    </row>
    <row r="46" spans="1:5" ht="15" customHeight="1" x14ac:dyDescent="0.2">
      <c r="A46" s="64" t="s">
        <v>8</v>
      </c>
      <c r="B46" s="64"/>
      <c r="C46" s="35"/>
      <c r="D46" s="36">
        <f>VALUE(IF(C46="ja", "150.00", "0.00"))</f>
        <v>0</v>
      </c>
      <c r="E46" s="37"/>
    </row>
    <row r="47" spans="1:5" ht="15" customHeight="1" x14ac:dyDescent="0.2">
      <c r="A47" s="64" t="s">
        <v>11</v>
      </c>
      <c r="B47" s="64"/>
      <c r="C47" s="35"/>
      <c r="D47" s="38">
        <f>VALUE(IF(C47="ja", "250.00", "0.00"))</f>
        <v>0</v>
      </c>
    </row>
    <row r="48" spans="1:5" ht="15" customHeight="1" x14ac:dyDescent="0.2">
      <c r="A48" s="64" t="s">
        <v>12</v>
      </c>
      <c r="B48" s="64"/>
      <c r="C48" s="35"/>
      <c r="D48" s="38">
        <f>VALUE(IF(C48="ja", "500.00", "0.00"))</f>
        <v>0</v>
      </c>
    </row>
    <row r="49" spans="1:5" ht="15" customHeight="1" x14ac:dyDescent="0.2">
      <c r="A49" s="64" t="s">
        <v>10</v>
      </c>
      <c r="B49" s="64"/>
      <c r="C49" s="35"/>
      <c r="D49" s="36">
        <f>VALUE(IF(C49="ja", "250.00", "0.00"))</f>
        <v>0</v>
      </c>
    </row>
    <row r="50" spans="1:5" ht="15" customHeight="1" x14ac:dyDescent="0.2">
      <c r="A50" s="64" t="s">
        <v>9</v>
      </c>
      <c r="B50" s="64"/>
      <c r="C50" s="35"/>
      <c r="D50" s="38">
        <f>VALUE(IF(C50="ja", "150.00", "0.00"))</f>
        <v>0</v>
      </c>
    </row>
    <row r="51" spans="1:5" ht="15" customHeight="1" x14ac:dyDescent="0.2">
      <c r="A51" s="56" t="s">
        <v>67</v>
      </c>
      <c r="B51" s="57"/>
      <c r="C51" s="58"/>
      <c r="D51" s="31">
        <f>D49+D46</f>
        <v>0</v>
      </c>
    </row>
    <row r="52" spans="1:5" ht="15" customHeight="1" x14ac:dyDescent="0.2">
      <c r="A52" s="55" t="s">
        <v>38</v>
      </c>
      <c r="B52" s="55"/>
      <c r="C52" s="55"/>
      <c r="D52" s="32">
        <f>SUM(D50,D48,D47)</f>
        <v>0</v>
      </c>
    </row>
    <row r="53" spans="1:5" x14ac:dyDescent="0.2">
      <c r="A53" s="11"/>
      <c r="B53" s="11"/>
      <c r="C53" s="11"/>
      <c r="D53" s="39"/>
      <c r="E53" s="37"/>
    </row>
    <row r="54" spans="1:5" ht="15" customHeight="1" x14ac:dyDescent="0.2">
      <c r="A54" s="62" t="s">
        <v>59</v>
      </c>
      <c r="B54" s="62"/>
      <c r="C54" s="34" t="s">
        <v>5</v>
      </c>
      <c r="D54" s="34" t="s">
        <v>6</v>
      </c>
      <c r="E54" s="37"/>
    </row>
    <row r="55" spans="1:5" ht="15" customHeight="1" x14ac:dyDescent="0.2">
      <c r="A55" s="64" t="s">
        <v>7</v>
      </c>
      <c r="B55" s="64"/>
      <c r="C55" s="35"/>
      <c r="D55" s="36">
        <f>VALUE(IF(C55="ja", "250.00", "0.00"))</f>
        <v>0</v>
      </c>
      <c r="E55" s="37"/>
    </row>
    <row r="56" spans="1:5" ht="15" customHeight="1" x14ac:dyDescent="0.2">
      <c r="A56" s="64" t="s">
        <v>13</v>
      </c>
      <c r="B56" s="64"/>
      <c r="C56" s="35"/>
      <c r="D56" s="36">
        <f>VALUE(IF(C56="ja", "350.00", "0.00"))</f>
        <v>0</v>
      </c>
      <c r="E56" s="37"/>
    </row>
    <row r="57" spans="1:5" ht="15" customHeight="1" x14ac:dyDescent="0.2">
      <c r="A57" s="64" t="s">
        <v>14</v>
      </c>
      <c r="B57" s="64"/>
      <c r="C57" s="35"/>
      <c r="D57" s="36">
        <f>VALUE(IF(C57="ja", "350.00", "0.00"))</f>
        <v>0</v>
      </c>
      <c r="E57" s="37"/>
    </row>
    <row r="58" spans="1:5" ht="15" customHeight="1" x14ac:dyDescent="0.2">
      <c r="A58" s="64" t="s">
        <v>70</v>
      </c>
      <c r="B58" s="64"/>
      <c r="C58" s="35"/>
      <c r="D58" s="36">
        <f>VALUE(IF(C58="ja", "350.00", "0.00"))</f>
        <v>0</v>
      </c>
      <c r="E58" s="37"/>
    </row>
    <row r="59" spans="1:5" ht="15" customHeight="1" x14ac:dyDescent="0.2">
      <c r="A59" s="64" t="s">
        <v>15</v>
      </c>
      <c r="B59" s="64"/>
      <c r="C59" s="35"/>
      <c r="D59" s="38">
        <f>VALUE(IF(C59="ja", "1000.00", "0.00"))</f>
        <v>0</v>
      </c>
      <c r="E59" s="37"/>
    </row>
    <row r="60" spans="1:5" ht="15" customHeight="1" x14ac:dyDescent="0.2">
      <c r="A60" s="64" t="s">
        <v>16</v>
      </c>
      <c r="B60" s="64"/>
      <c r="C60" s="35"/>
      <c r="D60" s="38">
        <f>VALUE(IF(C60="ja", "800.00", "0.00"))</f>
        <v>0</v>
      </c>
      <c r="E60" s="37"/>
    </row>
    <row r="61" spans="1:5" ht="15" customHeight="1" x14ac:dyDescent="0.2">
      <c r="A61" s="64" t="s">
        <v>48</v>
      </c>
      <c r="B61" s="64"/>
      <c r="C61" s="35"/>
      <c r="D61" s="38">
        <f>VALUE(IF(C61="ja", "3500.00", "0.00"))</f>
        <v>0</v>
      </c>
      <c r="E61" s="37"/>
    </row>
    <row r="62" spans="1:5" ht="15" customHeight="1" x14ac:dyDescent="0.2">
      <c r="A62" s="64" t="s">
        <v>49</v>
      </c>
      <c r="B62" s="64"/>
      <c r="C62" s="35"/>
      <c r="D62" s="38">
        <f>VALUE(IF(C62="ja", "150.00", "0.00"))</f>
        <v>0</v>
      </c>
      <c r="E62" s="37"/>
    </row>
    <row r="63" spans="1:5" ht="15" customHeight="1" x14ac:dyDescent="0.2">
      <c r="A63" s="64" t="s">
        <v>17</v>
      </c>
      <c r="B63" s="64"/>
      <c r="C63" s="35"/>
      <c r="D63" s="36">
        <f>VALUE(IF(C63="ja", "150.00", "0.00"))</f>
        <v>0</v>
      </c>
      <c r="E63" s="37"/>
    </row>
    <row r="64" spans="1:5" ht="15" customHeight="1" x14ac:dyDescent="0.2">
      <c r="A64" s="64" t="s">
        <v>18</v>
      </c>
      <c r="B64" s="64"/>
      <c r="C64" s="35"/>
      <c r="D64" s="36">
        <f>VALUE(IF(C64="ja", "150.00", "0.00"))</f>
        <v>0</v>
      </c>
      <c r="E64" s="37"/>
    </row>
    <row r="65" spans="1:5" ht="15" customHeight="1" x14ac:dyDescent="0.2">
      <c r="A65" s="64" t="s">
        <v>19</v>
      </c>
      <c r="B65" s="64"/>
      <c r="C65" s="35"/>
      <c r="D65" s="36">
        <f>VALUE(IF(C65="ja", "350.00", "0.00"))</f>
        <v>0</v>
      </c>
      <c r="E65" s="37"/>
    </row>
    <row r="66" spans="1:5" ht="15" customHeight="1" x14ac:dyDescent="0.2">
      <c r="A66" s="64" t="s">
        <v>71</v>
      </c>
      <c r="B66" s="64"/>
      <c r="C66" s="35"/>
      <c r="D66" s="40">
        <f>VALUE(IF(C66="ja", "500.00", "0.00"))</f>
        <v>0</v>
      </c>
      <c r="E66" s="37"/>
    </row>
    <row r="67" spans="1:5" ht="15" customHeight="1" x14ac:dyDescent="0.2">
      <c r="A67" s="64" t="s">
        <v>73</v>
      </c>
      <c r="B67" s="64"/>
      <c r="C67" s="35"/>
      <c r="D67" s="40">
        <f>VALUE(IF(C67="ja", "500.00", "0.00"))</f>
        <v>0</v>
      </c>
      <c r="E67" s="37"/>
    </row>
    <row r="68" spans="1:5" ht="15" customHeight="1" x14ac:dyDescent="0.2">
      <c r="A68" s="64" t="s">
        <v>20</v>
      </c>
      <c r="B68" s="64"/>
      <c r="C68" s="35"/>
      <c r="D68" s="36">
        <f>VALUE(IF(C68="ja", "50.00", "0.00"))</f>
        <v>0</v>
      </c>
      <c r="E68" s="37"/>
    </row>
    <row r="69" spans="1:5" ht="15" customHeight="1" x14ac:dyDescent="0.2">
      <c r="A69" s="56" t="s">
        <v>68</v>
      </c>
      <c r="B69" s="57"/>
      <c r="C69" s="58"/>
      <c r="D69" s="31">
        <f>SUM(D55,D56,D57,D58,D63,D64,D65,D68)</f>
        <v>0</v>
      </c>
    </row>
    <row r="70" spans="1:5" ht="15" customHeight="1" x14ac:dyDescent="0.2">
      <c r="A70" s="59" t="s">
        <v>34</v>
      </c>
      <c r="B70" s="60"/>
      <c r="C70" s="61"/>
      <c r="D70" s="41">
        <f>SUM(D66,D67)</f>
        <v>0</v>
      </c>
    </row>
    <row r="71" spans="1:5" ht="15" customHeight="1" x14ac:dyDescent="0.2">
      <c r="A71" s="55" t="s">
        <v>33</v>
      </c>
      <c r="B71" s="55"/>
      <c r="C71" s="55"/>
      <c r="D71" s="32">
        <f>SUM(D59,D60,D61,D62)</f>
        <v>0</v>
      </c>
    </row>
    <row r="72" spans="1:5" x14ac:dyDescent="0.2">
      <c r="A72" s="3"/>
      <c r="B72" s="3"/>
      <c r="C72" s="42"/>
      <c r="D72" s="43"/>
      <c r="E72" s="37"/>
    </row>
    <row r="73" spans="1:5" x14ac:dyDescent="0.2">
      <c r="A73" s="3"/>
      <c r="B73" s="3"/>
      <c r="C73" s="42"/>
      <c r="D73" s="43"/>
      <c r="E73" s="37"/>
    </row>
    <row r="74" spans="1:5" ht="15" customHeight="1" x14ac:dyDescent="0.2">
      <c r="A74" s="62" t="s">
        <v>74</v>
      </c>
      <c r="B74" s="62"/>
      <c r="C74" s="34" t="s">
        <v>5</v>
      </c>
      <c r="D74" s="34" t="s">
        <v>6</v>
      </c>
      <c r="E74" s="37"/>
    </row>
    <row r="75" spans="1:5" ht="15" customHeight="1" x14ac:dyDescent="0.2">
      <c r="A75" s="75" t="s">
        <v>21</v>
      </c>
      <c r="B75" s="76"/>
      <c r="C75" s="44"/>
      <c r="D75" s="45">
        <f t="shared" ref="D75:D83" si="0">VALUE(IF(C75="ja", "50.00", "0.00"))</f>
        <v>0</v>
      </c>
      <c r="E75" s="37"/>
    </row>
    <row r="76" spans="1:5" ht="15" customHeight="1" x14ac:dyDescent="0.2">
      <c r="A76" s="52" t="s">
        <v>76</v>
      </c>
      <c r="B76" s="53"/>
      <c r="C76" s="35"/>
      <c r="D76" s="45">
        <f>VALUE(IF(C76="ja", "150.00", "0.00"))</f>
        <v>0</v>
      </c>
      <c r="E76" s="37"/>
    </row>
    <row r="77" spans="1:5" ht="15" customHeight="1" x14ac:dyDescent="0.2">
      <c r="A77" s="52" t="s">
        <v>22</v>
      </c>
      <c r="B77" s="53"/>
      <c r="C77" s="35"/>
      <c r="D77" s="45">
        <f t="shared" si="0"/>
        <v>0</v>
      </c>
      <c r="E77" s="37"/>
    </row>
    <row r="78" spans="1:5" ht="15" customHeight="1" x14ac:dyDescent="0.2">
      <c r="A78" s="52" t="s">
        <v>23</v>
      </c>
      <c r="B78" s="53"/>
      <c r="C78" s="35"/>
      <c r="D78" s="45">
        <f t="shared" si="0"/>
        <v>0</v>
      </c>
      <c r="E78" s="37"/>
    </row>
    <row r="79" spans="1:5" ht="15" customHeight="1" x14ac:dyDescent="0.2">
      <c r="A79" s="52" t="s">
        <v>24</v>
      </c>
      <c r="B79" s="53"/>
      <c r="C79" s="35"/>
      <c r="D79" s="45">
        <f t="shared" si="0"/>
        <v>0</v>
      </c>
      <c r="E79" s="37"/>
    </row>
    <row r="80" spans="1:5" ht="15" customHeight="1" x14ac:dyDescent="0.2">
      <c r="A80" s="52" t="s">
        <v>25</v>
      </c>
      <c r="B80" s="53"/>
      <c r="C80" s="35"/>
      <c r="D80" s="45">
        <f t="shared" si="0"/>
        <v>0</v>
      </c>
      <c r="E80" s="37"/>
    </row>
    <row r="81" spans="1:5" ht="15" customHeight="1" x14ac:dyDescent="0.2">
      <c r="A81" s="52" t="s">
        <v>26</v>
      </c>
      <c r="B81" s="53"/>
      <c r="C81" s="35"/>
      <c r="D81" s="46">
        <f t="shared" si="0"/>
        <v>0</v>
      </c>
      <c r="E81" s="37"/>
    </row>
    <row r="82" spans="1:5" ht="15" customHeight="1" x14ac:dyDescent="0.2">
      <c r="A82" s="52" t="s">
        <v>27</v>
      </c>
      <c r="B82" s="53"/>
      <c r="C82" s="35"/>
      <c r="D82" s="46">
        <f t="shared" si="0"/>
        <v>0</v>
      </c>
      <c r="E82" s="37"/>
    </row>
    <row r="83" spans="1:5" ht="15" customHeight="1" x14ac:dyDescent="0.2">
      <c r="A83" s="52" t="s">
        <v>28</v>
      </c>
      <c r="B83" s="53"/>
      <c r="C83" s="35"/>
      <c r="D83" s="46">
        <f t="shared" si="0"/>
        <v>0</v>
      </c>
      <c r="E83" s="37"/>
    </row>
    <row r="84" spans="1:5" ht="15" customHeight="1" x14ac:dyDescent="0.2">
      <c r="A84" s="52" t="s">
        <v>75</v>
      </c>
      <c r="B84" s="53"/>
      <c r="C84" s="35"/>
      <c r="D84" s="46">
        <f>VALUE(IF(C84="ja", "150.00", "0.00"))</f>
        <v>0</v>
      </c>
      <c r="E84" s="37"/>
    </row>
    <row r="85" spans="1:5" ht="15" customHeight="1" x14ac:dyDescent="0.2">
      <c r="A85" s="52" t="s">
        <v>29</v>
      </c>
      <c r="B85" s="53"/>
      <c r="C85" s="35"/>
      <c r="D85" s="46">
        <f>VALUE(IF(C85="ja", "150.00", "0.00"))</f>
        <v>0</v>
      </c>
      <c r="E85" s="37"/>
    </row>
    <row r="86" spans="1:5" ht="15" customHeight="1" x14ac:dyDescent="0.2">
      <c r="A86" s="52" t="s">
        <v>30</v>
      </c>
      <c r="B86" s="53"/>
      <c r="C86" s="35"/>
      <c r="D86" s="46">
        <f>VALUE(IF(C86="ja", "150.00", "0.00"))</f>
        <v>0</v>
      </c>
      <c r="E86" s="37"/>
    </row>
    <row r="87" spans="1:5" ht="15" customHeight="1" x14ac:dyDescent="0.2">
      <c r="A87" s="52" t="s">
        <v>31</v>
      </c>
      <c r="B87" s="53"/>
      <c r="C87" s="35"/>
      <c r="D87" s="46">
        <f>VALUE(IF(C87="ja", "150.00", "0.00"))</f>
        <v>0</v>
      </c>
      <c r="E87" s="37"/>
    </row>
    <row r="88" spans="1:5" ht="30" customHeight="1" x14ac:dyDescent="0.2">
      <c r="A88" s="65" t="s">
        <v>60</v>
      </c>
      <c r="B88" s="67"/>
      <c r="C88" s="35"/>
      <c r="D88" s="46">
        <f>28*C88</f>
        <v>0</v>
      </c>
      <c r="E88" s="37"/>
    </row>
    <row r="89" spans="1:5" ht="30" customHeight="1" x14ac:dyDescent="0.2">
      <c r="A89" s="65" t="s">
        <v>61</v>
      </c>
      <c r="B89" s="67"/>
      <c r="C89" s="35"/>
      <c r="D89" s="46">
        <f>45*C89</f>
        <v>0</v>
      </c>
      <c r="E89" s="37"/>
    </row>
    <row r="90" spans="1:5" ht="30" customHeight="1" x14ac:dyDescent="0.2">
      <c r="A90" s="65" t="s">
        <v>62</v>
      </c>
      <c r="B90" s="67"/>
      <c r="C90" s="35"/>
      <c r="D90" s="46">
        <f>49*C90</f>
        <v>0</v>
      </c>
      <c r="E90" s="37"/>
    </row>
    <row r="91" spans="1:5" ht="15" customHeight="1" x14ac:dyDescent="0.2">
      <c r="A91" s="65" t="s">
        <v>54</v>
      </c>
      <c r="B91" s="66"/>
      <c r="C91" s="35"/>
      <c r="D91" s="45">
        <f>VALUE(IF(C91="ja", "50.00", "0.00"))</f>
        <v>0</v>
      </c>
      <c r="E91" s="37"/>
    </row>
    <row r="92" spans="1:5" ht="15" customHeight="1" x14ac:dyDescent="0.2">
      <c r="A92" s="65" t="s">
        <v>63</v>
      </c>
      <c r="B92" s="66"/>
      <c r="C92" s="35"/>
      <c r="D92" s="45">
        <f>6*C92</f>
        <v>0</v>
      </c>
      <c r="E92" s="37"/>
    </row>
    <row r="93" spans="1:5" ht="30" customHeight="1" x14ac:dyDescent="0.2">
      <c r="A93" s="79" t="s">
        <v>81</v>
      </c>
      <c r="B93" s="80"/>
      <c r="C93" s="67"/>
      <c r="D93" s="48"/>
      <c r="E93" s="37"/>
    </row>
    <row r="94" spans="1:5" ht="15" customHeight="1" x14ac:dyDescent="0.2">
      <c r="A94" s="56" t="s">
        <v>69</v>
      </c>
      <c r="B94" s="57"/>
      <c r="C94" s="58"/>
      <c r="D94" s="31">
        <f>SUM(D75,D76,D77,D78,D79,D80,D91,D92,D93)</f>
        <v>0</v>
      </c>
    </row>
    <row r="95" spans="1:5" ht="15" customHeight="1" x14ac:dyDescent="0.2">
      <c r="A95" s="55" t="s">
        <v>47</v>
      </c>
      <c r="B95" s="55"/>
      <c r="C95" s="55"/>
      <c r="D95" s="32">
        <f>SUM(D81:D90)</f>
        <v>0</v>
      </c>
    </row>
    <row r="96" spans="1:5" x14ac:dyDescent="0.2">
      <c r="A96" s="11"/>
      <c r="B96" s="11"/>
      <c r="C96" s="11"/>
      <c r="D96" s="39"/>
      <c r="E96" s="37"/>
    </row>
  </sheetData>
  <mergeCells count="70">
    <mergeCell ref="A32:C32"/>
    <mergeCell ref="A75:B75"/>
    <mergeCell ref="A10:D10"/>
    <mergeCell ref="A93:C93"/>
    <mergeCell ref="A76:B76"/>
    <mergeCell ref="B18:D18"/>
    <mergeCell ref="B13:D13"/>
    <mergeCell ref="B14:D14"/>
    <mergeCell ref="B15:D15"/>
    <mergeCell ref="B21:D21"/>
    <mergeCell ref="A94:C94"/>
    <mergeCell ref="A80:B80"/>
    <mergeCell ref="A81:B81"/>
    <mergeCell ref="A82:B82"/>
    <mergeCell ref="A36:C36"/>
    <mergeCell ref="A46:B46"/>
    <mergeCell ref="A47:B47"/>
    <mergeCell ref="A48:B48"/>
    <mergeCell ref="A50:B50"/>
    <mergeCell ref="A39:C39"/>
    <mergeCell ref="B22:D22"/>
    <mergeCell ref="A31:B31"/>
    <mergeCell ref="A60:B60"/>
    <mergeCell ref="A84:B84"/>
    <mergeCell ref="A95:C95"/>
    <mergeCell ref="A40:C40"/>
    <mergeCell ref="A42:C42"/>
    <mergeCell ref="A49:B49"/>
    <mergeCell ref="A77:B77"/>
    <mergeCell ref="A33:C33"/>
    <mergeCell ref="A56:B56"/>
    <mergeCell ref="A57:B57"/>
    <mergeCell ref="A58:B58"/>
    <mergeCell ref="A59:B59"/>
    <mergeCell ref="B16:D16"/>
    <mergeCell ref="B17:D17"/>
    <mergeCell ref="B19:D19"/>
    <mergeCell ref="A54:B54"/>
    <mergeCell ref="A45:B45"/>
    <mergeCell ref="A51:C51"/>
    <mergeCell ref="A83:B83"/>
    <mergeCell ref="A61:B61"/>
    <mergeCell ref="A62:B62"/>
    <mergeCell ref="A63:B63"/>
    <mergeCell ref="A71:C71"/>
    <mergeCell ref="A78:B78"/>
    <mergeCell ref="A67:B67"/>
    <mergeCell ref="A68:B68"/>
    <mergeCell ref="A66:B66"/>
    <mergeCell ref="A65:B65"/>
    <mergeCell ref="A64:B64"/>
    <mergeCell ref="A55:B55"/>
    <mergeCell ref="A79:B79"/>
    <mergeCell ref="A92:B92"/>
    <mergeCell ref="A91:B91"/>
    <mergeCell ref="A90:B90"/>
    <mergeCell ref="A86:B86"/>
    <mergeCell ref="A87:B87"/>
    <mergeCell ref="A88:B88"/>
    <mergeCell ref="A89:B89"/>
    <mergeCell ref="B20:D20"/>
    <mergeCell ref="A85:B85"/>
    <mergeCell ref="A12:D12"/>
    <mergeCell ref="A52:C52"/>
    <mergeCell ref="A69:C69"/>
    <mergeCell ref="A70:C70"/>
    <mergeCell ref="A74:B74"/>
    <mergeCell ref="A38:C38"/>
    <mergeCell ref="A41:C41"/>
    <mergeCell ref="A37:C37"/>
  </mergeCells>
  <pageMargins left="1.1023622047244095" right="0.70866141732283472" top="0.78740157480314965" bottom="0.59055118110236227" header="0.31496062992125984" footer="0.31496062992125984"/>
  <pageSetup paperSize="9" orientation="portrait" r:id="rId1"/>
  <headerFooter differentFirst="1">
    <oddFooter>&amp;CSeite &amp;P</oddFooter>
    <firstFooter>&amp;L&amp;"Arial,Standard"&amp;6&amp;Z&amp;F</firstFooter>
  </headerFooter>
  <rowBreaks count="1" manualBreakCount="1">
    <brk id="53" max="16383" man="1"/>
  </rowBreaks>
  <ignoredErrors>
    <ignoredError sqref="D48 D66"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Feuerwehr</vt:lpstr>
      <vt:lpstr>Feuerwehr!Druckbereich</vt:lpstr>
    </vt:vector>
  </TitlesOfParts>
  <Company>Kanton Solothurn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Gyr Stefan</dc:creator>
  <cp:lastModifiedBy>Zimmermann Rosmarie</cp:lastModifiedBy>
  <cp:lastPrinted>2014-12-10T12:49:52Z</cp:lastPrinted>
  <dcterms:created xsi:type="dcterms:W3CDTF">2013-11-19T12:26:16Z</dcterms:created>
  <dcterms:modified xsi:type="dcterms:W3CDTF">2014-12-11T07:07:58Z</dcterms:modified>
</cp:coreProperties>
</file>